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<sst xmlns="http://schemas.openxmlformats.org/spreadsheetml/2006/main" count="29" uniqueCount="28">
  <si>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</si>
  <si>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</si>
  <si>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</si>
  <si>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</si>
  <si>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</si>
  <si>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</si>
  <si>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</si>
  <si>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</si>
  <si>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</si>
  <si>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</si>
  <si>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</si>
  <si>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</si>
  <si>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</si>
  <si>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</si>
  <si>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</si>
  <si>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</si>
  <si>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</si>
  <si>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</si>
  <si>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</si>
  <si>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</si>
  <si>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</si>
  <si>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</si>
  <si>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</si>
  <si>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</si>
  <si>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</si>
  <si>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Шоссейная 70</t>
  </si>
  <si>
    <t>ул.Шоссейная,70</t>
  </si>
  <si>
    <t>Оплачено выгребная яма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</si>
</sst>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27" fillId="35" borderId="10" xfId="0" applyNumberFormat="1" applyFont="1" applyFill="1" applyBorder="1" applyAlignment="1">
      <alignment horizontal="center" vertical="top"/>
    </xf>
    <xf numFmtId="2" fontId="31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left" vertical="center"/>
      <protection/>
    </xf>
    <xf numFmtId="2" fontId="58" fillId="0" borderId="10" xfId="0" applyNumberFormat="1" applyFont="1" applyBorder="1" applyAlignment="1">
      <alignment horizontal="center" vertical="center"/>
    </xf>
    <xf numFmtId="2" fontId="30" fillId="35" borderId="10" xfId="0" applyNumberFormat="1" applyFont="1" applyFill="1" applyBorder="1" applyAlignment="1">
      <alignment horizontal="center"/>
    </xf>
    <xf numFmtId="2" fontId="30" fillId="35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31"/>
  <sheetViews>
    <sheetView tabSelected="1" zoomScalePageLayoutView="0" workbookViewId="0" topLeftCell="A7">
      <selection activeCell="N11" sqref="N11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12.57421875" style="0" customWidth="1"/>
    <col min="12" max="12" width="10.57421875" style="0" customWidth="1"/>
    <col min="16" max="16" width="10.8515625" style="0" customWidth="1"/>
  </cols>
  <sheetData>
    <row r="5" spans="1:19" ht="19.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9.5">
      <c r="A6" s="49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9.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19.5">
      <c r="A8" s="1"/>
      <c r="B8" s="40" t="s">
        <v>25</v>
      </c>
      <c r="C8" s="1"/>
      <c r="D8" s="1"/>
      <c r="E8" s="1"/>
      <c r="F8" s="1"/>
      <c r="G8" s="1"/>
      <c r="H8" s="30"/>
      <c r="I8" s="30"/>
      <c r="J8" s="30"/>
      <c r="K8" s="30"/>
      <c r="L8" s="1"/>
      <c r="M8" s="1"/>
      <c r="N8" s="42"/>
      <c r="O8" s="1"/>
      <c r="P8" s="1"/>
      <c r="Q8" s="1"/>
      <c r="R8" s="1"/>
      <c r="S8" s="1"/>
    </row>
    <row r="10" spans="1:19" ht="12.75">
      <c r="A10" s="50" t="s">
        <v>3</v>
      </c>
      <c r="B10" s="52" t="s">
        <v>4</v>
      </c>
      <c r="C10" s="52"/>
      <c r="D10" s="52"/>
      <c r="E10" s="52"/>
      <c r="F10" s="53" t="s">
        <v>5</v>
      </c>
      <c r="G10" s="46" t="s">
        <v>6</v>
      </c>
      <c r="H10" s="47"/>
      <c r="I10" s="47"/>
      <c r="J10" s="47"/>
      <c r="K10" s="47"/>
      <c r="L10" s="47"/>
      <c r="M10" s="47"/>
      <c r="N10" s="47"/>
      <c r="O10" s="47"/>
      <c r="P10" s="48"/>
      <c r="Q10" s="50" t="s">
        <v>7</v>
      </c>
      <c r="R10" s="43"/>
      <c r="S10" s="44"/>
    </row>
    <row r="11" spans="1:19" ht="60" customHeight="1">
      <c r="A11" s="51"/>
      <c r="B11" s="2" t="s">
        <v>9</v>
      </c>
      <c r="C11" s="3" t="s">
        <v>10</v>
      </c>
      <c r="D11" s="3" t="s">
        <v>11</v>
      </c>
      <c r="E11" s="2" t="s">
        <v>12</v>
      </c>
      <c r="F11" s="54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27</v>
      </c>
      <c r="O11" s="4" t="s">
        <v>19</v>
      </c>
      <c r="P11" s="4" t="s">
        <v>20</v>
      </c>
      <c r="Q11" s="51"/>
      <c r="R11" s="43"/>
      <c r="S11" s="44"/>
    </row>
    <row r="12" spans="1:19" ht="33" customHeight="1">
      <c r="A12" s="28"/>
      <c r="B12" s="29">
        <v>0</v>
      </c>
      <c r="C12" s="5">
        <v>32327.12</v>
      </c>
      <c r="D12" s="5">
        <v>27236.4</v>
      </c>
      <c r="E12" s="6">
        <v>55944.97</v>
      </c>
      <c r="F12" s="7">
        <v>719.02</v>
      </c>
      <c r="G12" s="8">
        <v>1323</v>
      </c>
      <c r="H12" s="8">
        <v>1150.43</v>
      </c>
      <c r="I12" s="8">
        <v>575.22</v>
      </c>
      <c r="J12" s="9">
        <v>10641.5</v>
      </c>
      <c r="K12" s="9">
        <v>7100</v>
      </c>
      <c r="L12" s="9">
        <v>12207</v>
      </c>
      <c r="M12" s="9">
        <v>8973.37</v>
      </c>
      <c r="N12" s="9"/>
      <c r="O12" s="9">
        <v>2125.91</v>
      </c>
      <c r="P12" s="9">
        <v>23968.03</v>
      </c>
      <c r="Q12" s="9">
        <v>68064.45</v>
      </c>
      <c r="R12" s="13"/>
      <c r="S12" s="14"/>
    </row>
    <row r="13" spans="1:19" ht="51" customHeight="1">
      <c r="A13" s="10" t="s">
        <v>21</v>
      </c>
      <c r="B13" s="16">
        <f aca="true" t="shared" si="0" ref="B13:Q13">SUM(B12)</f>
        <v>0</v>
      </c>
      <c r="C13" s="17">
        <f t="shared" si="0"/>
        <v>32327.12</v>
      </c>
      <c r="D13" s="17">
        <f t="shared" si="0"/>
        <v>27236.4</v>
      </c>
      <c r="E13" s="18">
        <f t="shared" si="0"/>
        <v>55944.97</v>
      </c>
      <c r="F13" s="21">
        <f t="shared" si="0"/>
        <v>719.02</v>
      </c>
      <c r="G13" s="19">
        <f t="shared" si="0"/>
        <v>1323</v>
      </c>
      <c r="H13" s="19">
        <f t="shared" si="0"/>
        <v>1150.43</v>
      </c>
      <c r="I13" s="19">
        <f t="shared" si="0"/>
        <v>575.22</v>
      </c>
      <c r="J13" s="20">
        <f t="shared" si="0"/>
        <v>10641.5</v>
      </c>
      <c r="K13" s="20">
        <f t="shared" si="0"/>
        <v>7100</v>
      </c>
      <c r="L13" s="20">
        <f t="shared" si="0"/>
        <v>12207</v>
      </c>
      <c r="M13" s="20">
        <f t="shared" si="0"/>
        <v>8973.37</v>
      </c>
      <c r="N13" s="20"/>
      <c r="O13" s="20">
        <f t="shared" si="0"/>
        <v>2125.91</v>
      </c>
      <c r="P13" s="20">
        <f t="shared" si="0"/>
        <v>23968.03</v>
      </c>
      <c r="Q13" s="20">
        <f t="shared" si="0"/>
        <v>68064.45</v>
      </c>
      <c r="R13" s="15"/>
      <c r="S13" s="12"/>
    </row>
    <row r="18" spans="9:12" ht="42">
      <c r="I18" s="45" t="s">
        <v>3</v>
      </c>
      <c r="J18" s="45"/>
      <c r="K18" s="22" t="s">
        <v>22</v>
      </c>
      <c r="L18" s="23" t="s">
        <v>8</v>
      </c>
    </row>
    <row r="19" spans="9:14" ht="18" customHeight="1">
      <c r="I19" s="33"/>
      <c r="J19" s="34"/>
      <c r="K19" s="37">
        <f>C12-E12</f>
        <v>-23617.850000000002</v>
      </c>
      <c r="L19" s="39">
        <f>E12-Q12</f>
        <v>-12119.479999999996</v>
      </c>
      <c r="M19" s="44"/>
      <c r="N19" s="41"/>
    </row>
    <row r="20" spans="9:14" ht="12.75">
      <c r="I20" s="31"/>
      <c r="J20" s="32"/>
      <c r="K20" s="38"/>
      <c r="L20" s="25"/>
      <c r="M20" s="44"/>
      <c r="N20" s="41"/>
    </row>
    <row r="21" spans="9:14" ht="15">
      <c r="I21" s="27" t="s">
        <v>24</v>
      </c>
      <c r="J21" s="26"/>
      <c r="K21" s="35">
        <f>SUM(K19:K20)</f>
        <v>-23617.850000000002</v>
      </c>
      <c r="L21" s="24">
        <f>SUM(L19:L20)</f>
        <v>-12119.479999999996</v>
      </c>
      <c r="M21" s="11"/>
      <c r="N21" s="11"/>
    </row>
    <row r="22" spans="11:14" ht="15.75">
      <c r="K22" s="36"/>
      <c r="L22" s="12"/>
      <c r="M22" s="12"/>
      <c r="N22" s="12"/>
    </row>
    <row r="31" spans="10:29" ht="15">
      <c r="J31" s="55" t="s">
        <v>26</v>
      </c>
      <c r="K31" s="56">
        <v>0</v>
      </c>
      <c r="L31" s="5">
        <v>32327.12</v>
      </c>
      <c r="M31" s="5">
        <v>27236.4</v>
      </c>
      <c r="N31" s="5"/>
      <c r="O31" s="6">
        <v>55944.97</v>
      </c>
      <c r="P31" s="7">
        <v>719.02</v>
      </c>
      <c r="Q31" s="8">
        <f>P31*0.23*8</f>
        <v>1322.9968000000001</v>
      </c>
      <c r="R31" s="8">
        <f>P31*0.2*8</f>
        <v>1150.432</v>
      </c>
      <c r="S31" s="8">
        <f>P31*0.1*8</f>
        <v>575.216</v>
      </c>
      <c r="T31" s="9">
        <f>P31*1.85*8</f>
        <v>10641.496000000001</v>
      </c>
      <c r="U31" s="9">
        <v>7100</v>
      </c>
      <c r="V31" s="9">
        <v>12207</v>
      </c>
      <c r="W31" s="9">
        <f>P31*1.56*8</f>
        <v>8973.3696</v>
      </c>
      <c r="X31" s="9">
        <f>O31*3.8%</f>
        <v>2125.90886</v>
      </c>
      <c r="Y31" s="9">
        <v>23968.032</v>
      </c>
      <c r="Z31" s="9"/>
      <c r="AA31" s="9">
        <f>SUM(Q31:Z31)</f>
        <v>68064.45126</v>
      </c>
      <c r="AB31" s="57">
        <f>(L31+M31)-O31</f>
        <v>3618.550000000003</v>
      </c>
      <c r="AC31" s="58">
        <f>O31-AA31</f>
        <v>-12119.48126</v>
      </c>
    </row>
  </sheetData>
  <sheetProtection/>
  <mergeCells count="12">
    <mergeCell ref="F10:F11"/>
    <mergeCell ref="Q10:Q11"/>
    <mergeCell ref="R10:R11"/>
    <mergeCell ref="S10:S11"/>
    <mergeCell ref="M19:M20"/>
    <mergeCell ref="I18:J18"/>
    <mergeCell ref="G10:P10"/>
    <mergeCell ref="A5:S5"/>
    <mergeCell ref="A6:S6"/>
    <mergeCell ref="A7:S7"/>
    <mergeCell ref="A10:A11"/>
    <mergeCell ref="B10:E10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2015-03-11T12:54:28Z</dcterms:modified>
  <cp:category/>
  <cp:version/>
  <cp:contentType/>
  <cp:contentStatus/>
</cp:coreProperties>
</file>