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<sst xmlns="http://schemas.openxmlformats.org/spreadsheetml/2006/main" count="29" uniqueCount="28">
  <si>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</si>
  <si>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</si>
  <si>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</si>
  <si>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</si>
  <si>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</si>
  <si>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</si>
  <si>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</si>
  <si>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</si>
  <si>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</si>
  <si>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</si>
  <si>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</si>
  <si>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</si>
  <si>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</si>
  <si>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</si>
  <si>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</si>
  <si>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</si>
  <si>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</si>
  <si>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</si>
  <si>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</si>
  <si>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</si>
  <si>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</si>
  <si>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</si>
  <si>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</si>
  <si>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</si>
  <si>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</si>
  <si>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Шоссейная 72</t>
  </si>
  <si>
    <t>ул.Шоссейная,72</t>
  </si>
  <si>
    <t>Оплачено выгребная яма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</si>
</sst>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left" vertical="center"/>
      <protection/>
    </xf>
    <xf numFmtId="2" fontId="58" fillId="0" borderId="10" xfId="0" applyNumberFormat="1" applyFont="1" applyBorder="1" applyAlignment="1">
      <alignment horizontal="center" vertical="center"/>
    </xf>
    <xf numFmtId="2" fontId="30" fillId="35" borderId="10" xfId="0" applyNumberFormat="1" applyFont="1" applyFill="1" applyBorder="1" applyAlignment="1">
      <alignment horizontal="center"/>
    </xf>
    <xf numFmtId="2" fontId="30" fillId="35" borderId="10" xfId="0" applyNumberFormat="1" applyFont="1" applyFill="1" applyBorder="1" applyAlignment="1">
      <alignment/>
    </xf>
    <xf numFmtId="0" fontId="56" fillId="33" borderId="19" xfId="0" applyFont="1" applyFill="1" applyBorder="1" applyAlignment="1">
      <alignment horizontal="center" vertical="center" wrapText="1"/>
    </xf>
    <xf numFmtId="0" fontId="55" fillId="33" borderId="19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3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6" max="16" width="7.57421875" style="0" customWidth="1"/>
  </cols>
  <sheetData>
    <row r="5" spans="1:19" ht="19.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9.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9.5">
      <c r="A7" s="52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44"/>
      <c r="P8" s="1"/>
      <c r="Q8" s="1"/>
      <c r="R8" s="1"/>
      <c r="S8" s="1"/>
    </row>
    <row r="10" spans="1:19" ht="12.75">
      <c r="A10" s="53" t="s">
        <v>3</v>
      </c>
      <c r="B10" s="55" t="s">
        <v>4</v>
      </c>
      <c r="C10" s="55"/>
      <c r="D10" s="55"/>
      <c r="E10" s="55"/>
      <c r="F10" s="56" t="s">
        <v>5</v>
      </c>
      <c r="G10" s="49" t="s">
        <v>6</v>
      </c>
      <c r="H10" s="50"/>
      <c r="I10" s="50"/>
      <c r="J10" s="50"/>
      <c r="K10" s="50"/>
      <c r="L10" s="50"/>
      <c r="M10" s="50"/>
      <c r="N10" s="50"/>
      <c r="O10" s="50"/>
      <c r="P10" s="51"/>
      <c r="Q10" s="53" t="s">
        <v>7</v>
      </c>
      <c r="R10" s="46"/>
      <c r="S10" s="47"/>
    </row>
    <row r="11" spans="1:19" ht="12.75">
      <c r="A11" s="62"/>
      <c r="B11" s="45"/>
      <c r="C11" s="45"/>
      <c r="D11" s="45"/>
      <c r="E11" s="45"/>
      <c r="F11" s="63"/>
      <c r="G11" s="41"/>
      <c r="H11" s="42"/>
      <c r="I11" s="42"/>
      <c r="J11" s="42"/>
      <c r="K11" s="42"/>
      <c r="L11" s="42"/>
      <c r="M11" s="42"/>
      <c r="N11" s="42"/>
      <c r="O11" s="42"/>
      <c r="P11" s="43"/>
      <c r="Q11" s="62"/>
      <c r="R11" s="46"/>
      <c r="S11" s="47"/>
    </row>
    <row r="12" spans="1:19" ht="60" customHeight="1">
      <c r="A12" s="54"/>
      <c r="B12" s="2" t="s">
        <v>9</v>
      </c>
      <c r="C12" s="3" t="s">
        <v>10</v>
      </c>
      <c r="D12" s="3" t="s">
        <v>11</v>
      </c>
      <c r="E12" s="2" t="s">
        <v>12</v>
      </c>
      <c r="F12" s="57"/>
      <c r="G12" s="4" t="s">
        <v>13</v>
      </c>
      <c r="H12" s="4" t="s">
        <v>14</v>
      </c>
      <c r="I12" s="4" t="s">
        <v>15</v>
      </c>
      <c r="J12" s="4" t="s">
        <v>16</v>
      </c>
      <c r="K12" s="4" t="s">
        <v>17</v>
      </c>
      <c r="L12" s="4" t="s">
        <v>18</v>
      </c>
      <c r="M12" s="4" t="s">
        <v>23</v>
      </c>
      <c r="N12" s="4" t="s">
        <v>19</v>
      </c>
      <c r="O12" s="4" t="s">
        <v>27</v>
      </c>
      <c r="P12" s="4" t="s">
        <v>20</v>
      </c>
      <c r="Q12" s="54"/>
      <c r="R12" s="46"/>
      <c r="S12" s="47"/>
    </row>
    <row r="13" spans="1:19" ht="33" customHeight="1">
      <c r="A13" s="28"/>
      <c r="B13" s="29">
        <v>0</v>
      </c>
      <c r="C13" s="5">
        <v>15940.96</v>
      </c>
      <c r="D13" s="5">
        <v>2564</v>
      </c>
      <c r="E13" s="6">
        <v>14583.41</v>
      </c>
      <c r="F13" s="7">
        <v>358.65</v>
      </c>
      <c r="G13" s="8">
        <v>659.92</v>
      </c>
      <c r="H13" s="8">
        <v>573.84</v>
      </c>
      <c r="I13" s="8">
        <v>286.92</v>
      </c>
      <c r="J13" s="9">
        <v>5308.02</v>
      </c>
      <c r="K13" s="9">
        <v>7100</v>
      </c>
      <c r="L13" s="9"/>
      <c r="M13" s="9">
        <v>4475.95</v>
      </c>
      <c r="N13" s="9">
        <v>554.17</v>
      </c>
      <c r="O13" s="9"/>
      <c r="P13" s="9">
        <v>2256.32</v>
      </c>
      <c r="Q13" s="9">
        <v>21215.14</v>
      </c>
      <c r="R13" s="13"/>
      <c r="S13" s="14"/>
    </row>
    <row r="14" spans="1:19" ht="51" customHeight="1">
      <c r="A14" s="10" t="s">
        <v>21</v>
      </c>
      <c r="B14" s="16">
        <f aca="true" t="shared" si="0" ref="B14:Q14">SUM(B13)</f>
        <v>0</v>
      </c>
      <c r="C14" s="17">
        <f t="shared" si="0"/>
        <v>15940.96</v>
      </c>
      <c r="D14" s="17">
        <f t="shared" si="0"/>
        <v>2564</v>
      </c>
      <c r="E14" s="18">
        <f t="shared" si="0"/>
        <v>14583.41</v>
      </c>
      <c r="F14" s="21">
        <f t="shared" si="0"/>
        <v>358.65</v>
      </c>
      <c r="G14" s="19">
        <f t="shared" si="0"/>
        <v>659.92</v>
      </c>
      <c r="H14" s="19">
        <f t="shared" si="0"/>
        <v>573.84</v>
      </c>
      <c r="I14" s="19">
        <f t="shared" si="0"/>
        <v>286.92</v>
      </c>
      <c r="J14" s="20">
        <f t="shared" si="0"/>
        <v>5308.02</v>
      </c>
      <c r="K14" s="20">
        <f t="shared" si="0"/>
        <v>7100</v>
      </c>
      <c r="L14" s="20">
        <f t="shared" si="0"/>
        <v>0</v>
      </c>
      <c r="M14" s="20">
        <f t="shared" si="0"/>
        <v>4475.95</v>
      </c>
      <c r="N14" s="20">
        <f t="shared" si="0"/>
        <v>554.17</v>
      </c>
      <c r="O14" s="20"/>
      <c r="P14" s="20">
        <f t="shared" si="0"/>
        <v>2256.32</v>
      </c>
      <c r="Q14" s="20">
        <f t="shared" si="0"/>
        <v>21215.14</v>
      </c>
      <c r="R14" s="15"/>
      <c r="S14" s="12"/>
    </row>
    <row r="19" spans="9:12" ht="42">
      <c r="I19" s="48" t="s">
        <v>3</v>
      </c>
      <c r="J19" s="48"/>
      <c r="K19" s="22" t="s">
        <v>22</v>
      </c>
      <c r="L19" s="23" t="s">
        <v>8</v>
      </c>
    </row>
    <row r="20" spans="9:13" ht="18" customHeight="1">
      <c r="I20" s="33"/>
      <c r="J20" s="34"/>
      <c r="K20" s="37">
        <f>C13-E13</f>
        <v>1357.5499999999993</v>
      </c>
      <c r="L20" s="39">
        <f>E13-Q13</f>
        <v>-6631.73</v>
      </c>
      <c r="M20" s="47"/>
    </row>
    <row r="21" spans="9:13" ht="12.75">
      <c r="I21" s="31"/>
      <c r="J21" s="32"/>
      <c r="K21" s="38"/>
      <c r="L21" s="25"/>
      <c r="M21" s="47"/>
    </row>
    <row r="22" spans="9:13" ht="15">
      <c r="I22" s="27" t="s">
        <v>24</v>
      </c>
      <c r="J22" s="26"/>
      <c r="K22" s="35">
        <f>SUM(K20:K21)</f>
        <v>1357.5499999999993</v>
      </c>
      <c r="L22" s="24">
        <f>SUM(L20:L21)</f>
        <v>-6631.73</v>
      </c>
      <c r="M22" s="11"/>
    </row>
    <row r="23" spans="11:13" ht="15.75">
      <c r="K23" s="36"/>
      <c r="L23" s="12"/>
      <c r="M23" s="12"/>
    </row>
    <row r="31" spans="10:29" ht="15">
      <c r="J31" s="58" t="s">
        <v>26</v>
      </c>
      <c r="K31" s="59">
        <v>0</v>
      </c>
      <c r="L31" s="5">
        <v>15940.96</v>
      </c>
      <c r="M31" s="5">
        <v>2564</v>
      </c>
      <c r="N31" s="6">
        <v>14583.41</v>
      </c>
      <c r="O31" s="6"/>
      <c r="P31" s="7">
        <v>358.65</v>
      </c>
      <c r="Q31" s="8">
        <f>P31*0.23*8</f>
        <v>659.9159999999999</v>
      </c>
      <c r="R31" s="8">
        <f>P31*0.2*8</f>
        <v>573.84</v>
      </c>
      <c r="S31" s="8">
        <f>P31*0.1*8</f>
        <v>286.92</v>
      </c>
      <c r="T31" s="9">
        <f>P31*1.85*8</f>
        <v>5308.0199999999995</v>
      </c>
      <c r="U31" s="9">
        <v>7100</v>
      </c>
      <c r="V31" s="9"/>
      <c r="W31" s="9">
        <f>P31*1.56*8</f>
        <v>4475.952</v>
      </c>
      <c r="X31" s="9">
        <f>N31*3.8%</f>
        <v>554.16958</v>
      </c>
      <c r="Y31" s="9">
        <v>2256.32</v>
      </c>
      <c r="Z31" s="9"/>
      <c r="AA31" s="9">
        <f>SUM(Q31:Z31)</f>
        <v>21215.137580000002</v>
      </c>
      <c r="AB31" s="60">
        <f>(L31+M31)-N31</f>
        <v>3921.5499999999993</v>
      </c>
      <c r="AC31" s="61">
        <f>N31-AA31</f>
        <v>-6631.7275800000025</v>
      </c>
    </row>
  </sheetData>
  <sheetProtection/>
  <mergeCells count="12">
    <mergeCell ref="F10:F12"/>
    <mergeCell ref="Q10:Q12"/>
    <mergeCell ref="R10:R12"/>
    <mergeCell ref="S10:S12"/>
    <mergeCell ref="M20:M21"/>
    <mergeCell ref="I19:J19"/>
    <mergeCell ref="G10:P10"/>
    <mergeCell ref="A5:S5"/>
    <mergeCell ref="A6:S6"/>
    <mergeCell ref="A7:S7"/>
    <mergeCell ref="A10:A12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2015-03-11T12:54:33Z</dcterms:modified>
  <cp:category/>
  <cp:version/>
  <cp:contentType/>
  <cp:contentStatus/>
</cp:coreProperties>
</file>